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C:\Users\Tammy\Desktop\"/>
    </mc:Choice>
  </mc:AlternateContent>
  <xr:revisionPtr revIDLastSave="0" documentId="13_ncr:1_{DB93C3A8-03E2-4E04-B356-0934341794E7}" xr6:coauthVersionLast="47" xr6:coauthVersionMax="47" xr10:uidLastSave="{00000000-0000-0000-0000-000000000000}"/>
  <bookViews>
    <workbookView xWindow="-120" yWindow="-120" windowWidth="29040" windowHeight="15840" activeTab="2" xr2:uid="{AD8229BA-7222-D145-BEBD-6952C952AFD7}"/>
  </bookViews>
  <sheets>
    <sheet name="Chart1" sheetId="2" r:id="rId1"/>
    <sheet name="Chart2"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 l="1"/>
  <c r="G6" i="1" s="1"/>
  <c r="E6" i="1"/>
  <c r="F11" i="1"/>
  <c r="G11" i="1" s="1"/>
  <c r="E11" i="1"/>
  <c r="F12" i="1"/>
  <c r="G12" i="1" s="1"/>
  <c r="E12" i="1"/>
  <c r="F13" i="1"/>
  <c r="G13" i="1" s="1"/>
  <c r="E13" i="1"/>
  <c r="F14" i="1"/>
  <c r="G14" i="1" s="1"/>
  <c r="E14" i="1"/>
  <c r="F15" i="1"/>
  <c r="G15" i="1" s="1"/>
  <c r="E15" i="1"/>
  <c r="E3" i="1"/>
  <c r="H3" i="1" s="1"/>
  <c r="F16" i="1"/>
  <c r="G16" i="1" s="1"/>
  <c r="E16" i="1"/>
  <c r="F5" i="1"/>
  <c r="G5" i="1" s="1"/>
  <c r="E5" i="1"/>
  <c r="E2" i="1"/>
  <c r="H2" i="1" s="1"/>
  <c r="F4" i="1"/>
  <c r="G4" i="1" s="1"/>
  <c r="E4" i="1"/>
  <c r="I6" i="1" l="1"/>
  <c r="K6" i="1" s="1"/>
  <c r="I15" i="1"/>
  <c r="K15" i="1" s="1"/>
  <c r="I4" i="1"/>
  <c r="K4" i="1" s="1"/>
  <c r="I14" i="1"/>
  <c r="K14" i="1" s="1"/>
  <c r="I16" i="1"/>
  <c r="K16" i="1" s="1"/>
  <c r="I12" i="1"/>
  <c r="K12" i="1" s="1"/>
  <c r="I13" i="1"/>
  <c r="K13" i="1" s="1"/>
  <c r="I11" i="1"/>
  <c r="K11" i="1" s="1"/>
  <c r="I5" i="1"/>
  <c r="K5" i="1" s="1"/>
</calcChain>
</file>

<file path=xl/sharedStrings.xml><?xml version="1.0" encoding="utf-8"?>
<sst xmlns="http://schemas.openxmlformats.org/spreadsheetml/2006/main" count="31" uniqueCount="19">
  <si>
    <t>Product</t>
  </si>
  <si>
    <t>Nitrogen %</t>
  </si>
  <si>
    <t>Sulphur % SO3</t>
  </si>
  <si>
    <t>Ammonium Nitrate</t>
  </si>
  <si>
    <t>Price / Mt</t>
  </si>
  <si>
    <t>Kgs of N in product</t>
  </si>
  <si>
    <t>Kgs SO3 in Product</t>
  </si>
  <si>
    <t>Kgs of S in product</t>
  </si>
  <si>
    <t>Cost / Kg N</t>
  </si>
  <si>
    <t>Cost of S / Kg in product</t>
  </si>
  <si>
    <t>Origin Fertilisers</t>
  </si>
  <si>
    <t>UREA</t>
  </si>
  <si>
    <t>Equivalent cost of Sovereign Sulphur</t>
  </si>
  <si>
    <t xml:space="preserve"> </t>
  </si>
  <si>
    <t>* Urea Based</t>
  </si>
  <si>
    <t>Yara Axan</t>
  </si>
  <si>
    <t>Yara Sulphan</t>
  </si>
  <si>
    <t>Yara Sulfan</t>
  </si>
  <si>
    <t xml:space="preserve">YARA AXAN, YARA SULFAN AND YARA SULPHAN ARE ALL TRADEMARKS OF YARA INTERNATIONAL ASA. ORIGIN IS A REGISTERED TRADEMARK OF ORIGIN OPERATIONS UK LIMITED.                                                                                                                             IMPORTANT: DUE TO THE FREQUENT CHANGES IN THE COST OF FERTILISERS, THE PRICES IN THE RED COLUMN ARE INDICATIVE ONLY. PLEASE ADD YOUR OWN UP TO DATE PRICE IN ORDER TO OBTAIN AN ACURATE COST OF SULPHUR IN THE BLUE COLUMN.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</si>
</sst>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_);[Red]\(&quot;£&quot;#,##0.00\)"/>
    <numFmt numFmtId="165" formatCode="&quot;£&quot;#,##0.00"/>
  </numFmts>
  <fonts count="4" x14ac:knownFonts="1">
    <font>
      <sz val="12"/>
      <color theme="1"/>
      <name val="Calibri"/>
      <family val="2"/>
      <scheme val="minor"/>
    </font>
    <font>
      <b/>
      <sz val="12"/>
      <color theme="0" tint="-4.9989318521683403E-2"/>
      <name val="Calibri"/>
      <family val="2"/>
      <scheme val="minor"/>
    </font>
    <font>
      <b/>
      <sz val="12"/>
      <color theme="1"/>
      <name val="Calibri"/>
      <family val="2"/>
      <scheme val="minor"/>
    </font>
    <font>
      <sz val="9"/>
      <color theme="1"/>
      <name val="Calibri"/>
      <family val="2"/>
      <scheme val="minor"/>
    </font>
  </fonts>
  <fills count="7">
    <fill>
      <patternFill patternType="none"/>
    </fill>
    <fill>
      <patternFill patternType="gray125"/>
    </fill>
    <fill>
      <patternFill patternType="solid">
        <fgColor rgb="FFFF0000"/>
        <bgColor indexed="64"/>
      </patternFill>
    </fill>
    <fill>
      <patternFill patternType="solid">
        <fgColor theme="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rgb="FF00B0F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41">
    <xf numFmtId="0" fontId="0" fillId="0" borderId="0" xfId="0"/>
    <xf numFmtId="0" fontId="0" fillId="0" borderId="1" xfId="0" applyBorder="1"/>
    <xf numFmtId="165" fontId="0" fillId="0" borderId="1" xfId="0" applyNumberFormat="1" applyBorder="1"/>
    <xf numFmtId="1" fontId="0" fillId="0" borderId="1" xfId="0" applyNumberFormat="1" applyBorder="1"/>
    <xf numFmtId="0" fontId="1" fillId="4" borderId="2" xfId="0" applyFont="1" applyFill="1" applyBorder="1"/>
    <xf numFmtId="0" fontId="1" fillId="4" borderId="3" xfId="0" applyFont="1" applyFill="1" applyBorder="1"/>
    <xf numFmtId="0" fontId="1" fillId="4" borderId="4" xfId="0" applyFont="1" applyFill="1" applyBorder="1"/>
    <xf numFmtId="0" fontId="0" fillId="5" borderId="5" xfId="0" applyFill="1" applyBorder="1"/>
    <xf numFmtId="0" fontId="0" fillId="5" borderId="1" xfId="0" applyFill="1" applyBorder="1"/>
    <xf numFmtId="165" fontId="0" fillId="5" borderId="1" xfId="0" applyNumberFormat="1" applyFill="1" applyBorder="1"/>
    <xf numFmtId="0" fontId="0" fillId="3" borderId="1" xfId="0" applyFill="1" applyBorder="1"/>
    <xf numFmtId="0" fontId="0" fillId="0" borderId="8" xfId="0" applyBorder="1"/>
    <xf numFmtId="0" fontId="0" fillId="0" borderId="9" xfId="0" applyBorder="1"/>
    <xf numFmtId="0" fontId="0" fillId="5" borderId="10" xfId="0" applyFill="1" applyBorder="1"/>
    <xf numFmtId="0" fontId="0" fillId="0" borderId="11" xfId="0" applyBorder="1"/>
    <xf numFmtId="0" fontId="0" fillId="5" borderId="11" xfId="0" applyFill="1" applyBorder="1"/>
    <xf numFmtId="165" fontId="0" fillId="5" borderId="11" xfId="0" applyNumberFormat="1" applyFill="1" applyBorder="1"/>
    <xf numFmtId="0" fontId="0" fillId="0" borderId="7" xfId="0" applyBorder="1"/>
    <xf numFmtId="0" fontId="1" fillId="4" borderId="3" xfId="0" applyFont="1" applyFill="1" applyBorder="1" applyProtection="1">
      <protection locked="0"/>
    </xf>
    <xf numFmtId="165" fontId="0" fillId="2" borderId="1" xfId="0" applyNumberFormat="1" applyFill="1" applyBorder="1" applyProtection="1">
      <protection locked="0"/>
    </xf>
    <xf numFmtId="165" fontId="0" fillId="2" borderId="11" xfId="0" applyNumberFormat="1" applyFill="1" applyBorder="1" applyProtection="1">
      <protection locked="0"/>
    </xf>
    <xf numFmtId="0" fontId="0" fillId="0" borderId="1" xfId="0" applyBorder="1" applyProtection="1">
      <protection locked="0"/>
    </xf>
    <xf numFmtId="164" fontId="0" fillId="2" borderId="1" xfId="0" applyNumberFormat="1" applyFill="1" applyBorder="1" applyProtection="1">
      <protection locked="0"/>
    </xf>
    <xf numFmtId="0" fontId="0" fillId="3" borderId="14" xfId="0" applyFill="1" applyBorder="1"/>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165" fontId="0" fillId="6" borderId="6" xfId="0" applyNumberFormat="1" applyFill="1" applyBorder="1"/>
    <xf numFmtId="0" fontId="0" fillId="6" borderId="6" xfId="0" applyFill="1" applyBorder="1"/>
    <xf numFmtId="165" fontId="0" fillId="6" borderId="12" xfId="0" applyNumberFormat="1" applyFill="1" applyBorder="1"/>
    <xf numFmtId="165" fontId="3" fillId="3" borderId="13" xfId="0" applyNumberFormat="1" applyFont="1" applyFill="1" applyBorder="1"/>
    <xf numFmtId="0" fontId="2" fillId="0" borderId="19" xfId="0" applyFont="1"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0" xfId="0"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1.xml"/><Relationship Id="rId7" Type="http://schemas.openxmlformats.org/officeDocument/2006/relationships/calcChain" Target="calcChain.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Sheet1!$K$10</c:f>
              <c:strCache>
                <c:ptCount val="1"/>
              </c:strCache>
            </c:strRef>
          </c:tx>
          <c:spPr>
            <a:solidFill>
              <a:schemeClr val="accent1"/>
            </a:solidFill>
            <a:ln>
              <a:noFill/>
            </a:ln>
            <a:effectLst/>
          </c:spPr>
          <c:invertIfNegative val="0"/>
          <c:val>
            <c:numRef>
              <c:f>Sheet1!$K$11:$K$16</c:f>
              <c:numCache>
                <c:formatCode>"£"#,##0.00</c:formatCode>
                <c:ptCount val="6"/>
                <c:pt idx="0">
                  <c:v>2062.7329192546595</c:v>
                </c:pt>
                <c:pt idx="1">
                  <c:v>2822.2826086956538</c:v>
                </c:pt>
                <c:pt idx="2">
                  <c:v>1695.6521739130453</c:v>
                </c:pt>
                <c:pt idx="3">
                  <c:v>1018.5326086956525</c:v>
                </c:pt>
                <c:pt idx="4">
                  <c:v>1088.9588100686506</c:v>
                </c:pt>
                <c:pt idx="5">
                  <c:v>1192.7795031055907</c:v>
                </c:pt>
              </c:numCache>
            </c:numRef>
          </c:val>
          <c:extLst>
            <c:ext xmlns:c16="http://schemas.microsoft.com/office/drawing/2014/chart" uri="{C3380CC4-5D6E-409C-BE32-E72D297353CC}">
              <c16:uniqueId val="{00000000-720D-425A-89E9-F01C21F18E2B}"/>
            </c:ext>
          </c:extLst>
        </c:ser>
        <c:dLbls>
          <c:showLegendKey val="0"/>
          <c:showVal val="0"/>
          <c:showCatName val="0"/>
          <c:showSerName val="0"/>
          <c:showPercent val="0"/>
          <c:showBubbleSize val="0"/>
        </c:dLbls>
        <c:gapWidth val="219"/>
        <c:overlap val="-27"/>
        <c:axId val="1470300784"/>
        <c:axId val="938280080"/>
      </c:barChart>
      <c:catAx>
        <c:axId val="147030078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8280080"/>
        <c:crosses val="autoZero"/>
        <c:auto val="1"/>
        <c:lblAlgn val="ctr"/>
        <c:lblOffset val="100"/>
        <c:noMultiLvlLbl val="0"/>
      </c:catAx>
      <c:valAx>
        <c:axId val="9382800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03007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Sheet1!$I$10</c:f>
              <c:strCache>
                <c:ptCount val="1"/>
              </c:strCache>
            </c:strRef>
          </c:tx>
          <c:spPr>
            <a:solidFill>
              <a:schemeClr val="accent1"/>
            </a:solidFill>
            <a:ln>
              <a:noFill/>
            </a:ln>
            <a:effectLst/>
          </c:spPr>
          <c:invertIfNegative val="0"/>
          <c:val>
            <c:numRef>
              <c:f>Sheet1!$I$11:$I$16</c:f>
              <c:numCache>
                <c:formatCode>"£"#,##0.00</c:formatCode>
                <c:ptCount val="6"/>
                <c:pt idx="0">
                  <c:v>2.2919254658385104</c:v>
                </c:pt>
                <c:pt idx="1">
                  <c:v>3.1358695652173934</c:v>
                </c:pt>
                <c:pt idx="2">
                  <c:v>1.8840579710144947</c:v>
                </c:pt>
                <c:pt idx="3">
                  <c:v>1.1317028985507249</c:v>
                </c:pt>
                <c:pt idx="4">
                  <c:v>1.2099542334096118</c:v>
                </c:pt>
                <c:pt idx="5">
                  <c:v>1.325310559006212</c:v>
                </c:pt>
              </c:numCache>
            </c:numRef>
          </c:val>
          <c:extLst>
            <c:ext xmlns:c16="http://schemas.microsoft.com/office/drawing/2014/chart" uri="{C3380CC4-5D6E-409C-BE32-E72D297353CC}">
              <c16:uniqueId val="{00000000-FB37-47DC-B587-141F8DE61662}"/>
            </c:ext>
          </c:extLst>
        </c:ser>
        <c:dLbls>
          <c:showLegendKey val="0"/>
          <c:showVal val="0"/>
          <c:showCatName val="0"/>
          <c:showSerName val="0"/>
          <c:showPercent val="0"/>
          <c:showBubbleSize val="0"/>
        </c:dLbls>
        <c:gapWidth val="219"/>
        <c:overlap val="-27"/>
        <c:axId val="1003011120"/>
        <c:axId val="1003012368"/>
      </c:barChart>
      <c:catAx>
        <c:axId val="100301112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3012368"/>
        <c:crosses val="autoZero"/>
        <c:auto val="1"/>
        <c:lblAlgn val="ctr"/>
        <c:lblOffset val="100"/>
        <c:noMultiLvlLbl val="0"/>
      </c:catAx>
      <c:valAx>
        <c:axId val="100301236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3011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3AF88B0-4EDD-4DD4-A94D-67C69D7E905F}">
  <sheetPr codeName="Chart1"/>
  <sheetViews>
    <sheetView zoomScale="55"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4A9BCC6-1D5A-41FD-87EB-5F6EA6D16480}">
  <sheetPr codeName="Chart2"/>
  <sheetViews>
    <sheetView zoomScale="55"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99864" cy="6061364"/>
    <xdr:graphicFrame macro="">
      <xdr:nvGraphicFramePr>
        <xdr:cNvPr id="2" name="Chart 1">
          <a:extLst>
            <a:ext uri="{FF2B5EF4-FFF2-40B4-BE49-F238E27FC236}">
              <a16:creationId xmlns:a16="http://schemas.microsoft.com/office/drawing/2014/main" id="{9419B377-BDB2-60EB-DFA1-66B57C9FAFE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9864" cy="6061364"/>
    <xdr:graphicFrame macro="">
      <xdr:nvGraphicFramePr>
        <xdr:cNvPr id="2" name="Chart 1">
          <a:extLst>
            <a:ext uri="{FF2B5EF4-FFF2-40B4-BE49-F238E27FC236}">
              <a16:creationId xmlns:a16="http://schemas.microsoft.com/office/drawing/2014/main" id="{ACDBECCF-728B-E98E-BDE1-731756352B0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98D97-B448-8F48-83D8-99A6C832AAD6}">
  <sheetPr codeName="Sheet3"/>
  <dimension ref="A1:L21"/>
  <sheetViews>
    <sheetView showRowColHeaders="0" tabSelected="1" zoomScale="101" zoomScaleNormal="101" workbookViewId="0">
      <selection activeCell="D10" sqref="D10:D16"/>
    </sheetView>
  </sheetViews>
  <sheetFormatPr defaultColWidth="0" defaultRowHeight="15.75" zeroHeight="1" x14ac:dyDescent="0.25"/>
  <cols>
    <col min="1" max="1" width="33.375" style="36" customWidth="1"/>
    <col min="2" max="2" width="11" style="36" customWidth="1"/>
    <col min="3" max="3" width="14.875" style="36" customWidth="1"/>
    <col min="4" max="4" width="11" style="36" customWidth="1"/>
    <col min="5" max="5" width="18.875" style="36" customWidth="1"/>
    <col min="6" max="6" width="17.875" style="36" customWidth="1"/>
    <col min="7" max="7" width="15.875" style="36" customWidth="1"/>
    <col min="8" max="8" width="11" style="36" customWidth="1"/>
    <col min="9" max="9" width="21.625" style="36" customWidth="1"/>
    <col min="10" max="10" width="11" style="36" hidden="1" customWidth="1"/>
    <col min="11" max="11" width="32.625" style="36" customWidth="1"/>
    <col min="12" max="12" width="0" hidden="1" customWidth="1"/>
    <col min="13" max="16384" width="11" hidden="1"/>
  </cols>
  <sheetData>
    <row r="1" spans="1:11" x14ac:dyDescent="0.25">
      <c r="A1" s="4" t="s">
        <v>0</v>
      </c>
      <c r="B1" s="5" t="s">
        <v>1</v>
      </c>
      <c r="C1" s="5" t="s">
        <v>2</v>
      </c>
      <c r="D1" s="18" t="s">
        <v>4</v>
      </c>
      <c r="E1" s="5" t="s">
        <v>5</v>
      </c>
      <c r="F1" s="5" t="s">
        <v>6</v>
      </c>
      <c r="G1" s="5" t="s">
        <v>7</v>
      </c>
      <c r="H1" s="5" t="s">
        <v>8</v>
      </c>
      <c r="I1" s="5" t="s">
        <v>9</v>
      </c>
      <c r="J1" s="5"/>
      <c r="K1" s="6" t="s">
        <v>12</v>
      </c>
    </row>
    <row r="2" spans="1:11" x14ac:dyDescent="0.25">
      <c r="A2" s="7" t="s">
        <v>3</v>
      </c>
      <c r="B2" s="1">
        <v>34.5</v>
      </c>
      <c r="C2" s="8"/>
      <c r="D2" s="19">
        <v>715</v>
      </c>
      <c r="E2" s="8">
        <f>B2*10</f>
        <v>345</v>
      </c>
      <c r="F2" s="1"/>
      <c r="G2" s="8"/>
      <c r="H2" s="2">
        <f>D2/E2</f>
        <v>2.0724637681159419</v>
      </c>
      <c r="I2" s="8"/>
      <c r="J2" s="1"/>
      <c r="K2" s="29"/>
    </row>
    <row r="3" spans="1:11" ht="21" customHeight="1" x14ac:dyDescent="0.25">
      <c r="A3" s="7" t="s">
        <v>11</v>
      </c>
      <c r="B3" s="3">
        <v>46</v>
      </c>
      <c r="C3" s="8"/>
      <c r="D3" s="19">
        <v>753</v>
      </c>
      <c r="E3" s="8">
        <f>B3*10</f>
        <v>460</v>
      </c>
      <c r="F3" s="1"/>
      <c r="G3" s="8"/>
      <c r="H3" s="2">
        <f>D3/E3</f>
        <v>1.6369565217391304</v>
      </c>
      <c r="I3" s="8"/>
      <c r="J3" s="1"/>
      <c r="K3" s="29"/>
    </row>
    <row r="4" spans="1:11" ht="17.100000000000001" customHeight="1" x14ac:dyDescent="0.25">
      <c r="A4" s="7" t="s">
        <v>15</v>
      </c>
      <c r="B4" s="1">
        <v>27</v>
      </c>
      <c r="C4" s="8">
        <v>9</v>
      </c>
      <c r="D4" s="19">
        <v>685</v>
      </c>
      <c r="E4" s="8">
        <f>B4*10</f>
        <v>270</v>
      </c>
      <c r="F4" s="1">
        <f>C4*10</f>
        <v>90</v>
      </c>
      <c r="G4" s="8">
        <f>F4/2.5</f>
        <v>36</v>
      </c>
      <c r="H4" s="1"/>
      <c r="I4" s="9">
        <f>(D4-(E4*H2))/G4</f>
        <v>3.4842995169082149</v>
      </c>
      <c r="J4" s="1"/>
      <c r="K4" s="28">
        <f>I4*900</f>
        <v>3135.8695652173933</v>
      </c>
    </row>
    <row r="5" spans="1:11" x14ac:dyDescent="0.25">
      <c r="A5" s="7" t="s">
        <v>17</v>
      </c>
      <c r="B5" s="1">
        <v>26</v>
      </c>
      <c r="C5" s="8">
        <v>35</v>
      </c>
      <c r="D5" s="19">
        <v>725</v>
      </c>
      <c r="E5" s="8">
        <f>B5*10</f>
        <v>260</v>
      </c>
      <c r="F5" s="1">
        <f>C5*10</f>
        <v>350</v>
      </c>
      <c r="G5" s="8">
        <f>F5/2.5</f>
        <v>140</v>
      </c>
      <c r="H5" s="2" t="s">
        <v>13</v>
      </c>
      <c r="I5" s="9">
        <f>(D5-(E5*H2))/G5</f>
        <v>1.3297101449275366</v>
      </c>
      <c r="J5" s="1"/>
      <c r="K5" s="28">
        <f>I5*900</f>
        <v>1196.739130434783</v>
      </c>
    </row>
    <row r="6" spans="1:11" ht="16.5" thickBot="1" x14ac:dyDescent="0.3">
      <c r="A6" s="13" t="s">
        <v>16</v>
      </c>
      <c r="B6" s="14">
        <v>24</v>
      </c>
      <c r="C6" s="15">
        <v>15</v>
      </c>
      <c r="D6" s="20">
        <v>650</v>
      </c>
      <c r="E6" s="15">
        <f>B6*10</f>
        <v>240</v>
      </c>
      <c r="F6" s="14">
        <f>C6*10</f>
        <v>150</v>
      </c>
      <c r="G6" s="15">
        <f>F6/2.5</f>
        <v>60</v>
      </c>
      <c r="H6" s="14"/>
      <c r="I6" s="16">
        <f>(D6-(E6*H2))/G6</f>
        <v>2.5434782608695654</v>
      </c>
      <c r="J6" s="14"/>
      <c r="K6" s="30">
        <f>I6*900</f>
        <v>2289.130434782609</v>
      </c>
    </row>
    <row r="7" spans="1:11" x14ac:dyDescent="0.25">
      <c r="A7" s="31"/>
      <c r="B7" s="23"/>
      <c r="C7" s="23"/>
      <c r="D7" s="23"/>
      <c r="E7" s="23"/>
      <c r="F7" s="23"/>
      <c r="G7" s="23"/>
      <c r="H7" s="23"/>
      <c r="I7" s="23"/>
      <c r="J7" s="23"/>
      <c r="K7" s="24"/>
    </row>
    <row r="8" spans="1:11" ht="16.5" thickBot="1" x14ac:dyDescent="0.3">
      <c r="A8" s="25"/>
      <c r="B8" s="26"/>
      <c r="C8" s="26"/>
      <c r="D8" s="26"/>
      <c r="E8" s="26"/>
      <c r="F8" s="26"/>
      <c r="G8" s="26"/>
      <c r="H8" s="26"/>
      <c r="I8" s="26"/>
      <c r="J8" s="26"/>
      <c r="K8" s="27"/>
    </row>
    <row r="9" spans="1:11" x14ac:dyDescent="0.25">
      <c r="A9" s="4" t="s">
        <v>0</v>
      </c>
      <c r="B9" s="5" t="s">
        <v>1</v>
      </c>
      <c r="C9" s="5" t="s">
        <v>2</v>
      </c>
      <c r="D9" s="18" t="s">
        <v>4</v>
      </c>
      <c r="E9" s="5" t="s">
        <v>5</v>
      </c>
      <c r="F9" s="5" t="s">
        <v>6</v>
      </c>
      <c r="G9" s="5" t="s">
        <v>7</v>
      </c>
      <c r="H9" s="5" t="s">
        <v>8</v>
      </c>
      <c r="I9" s="5" t="s">
        <v>9</v>
      </c>
      <c r="J9" s="5"/>
      <c r="K9" s="6" t="s">
        <v>12</v>
      </c>
    </row>
    <row r="10" spans="1:11" x14ac:dyDescent="0.25">
      <c r="A10" s="7" t="s">
        <v>10</v>
      </c>
      <c r="B10" s="1"/>
      <c r="C10" s="8"/>
      <c r="D10" s="21"/>
      <c r="E10" s="8"/>
      <c r="F10" s="1"/>
      <c r="G10" s="10"/>
      <c r="H10" s="1"/>
      <c r="I10" s="8"/>
      <c r="J10" s="1"/>
      <c r="K10" s="29"/>
    </row>
    <row r="11" spans="1:11" x14ac:dyDescent="0.25">
      <c r="A11" s="7"/>
      <c r="B11" s="1">
        <v>27</v>
      </c>
      <c r="C11" s="8">
        <v>17.5</v>
      </c>
      <c r="D11" s="22">
        <v>720</v>
      </c>
      <c r="E11" s="8">
        <f t="shared" ref="E11:F16" si="0">B11*10</f>
        <v>270</v>
      </c>
      <c r="F11" s="1">
        <f t="shared" si="0"/>
        <v>175</v>
      </c>
      <c r="G11" s="10">
        <f t="shared" ref="G11:G16" si="1">F11/2.5</f>
        <v>70</v>
      </c>
      <c r="H11" s="1"/>
      <c r="I11" s="9">
        <f>(D11-(E11*H2))/G11</f>
        <v>2.2919254658385104</v>
      </c>
      <c r="J11" s="1"/>
      <c r="K11" s="28">
        <f t="shared" ref="K11:K16" si="2">I11*900</f>
        <v>2062.7329192546595</v>
      </c>
    </row>
    <row r="12" spans="1:11" x14ac:dyDescent="0.25">
      <c r="A12" s="7"/>
      <c r="B12" s="1">
        <v>27</v>
      </c>
      <c r="C12" s="8">
        <v>10</v>
      </c>
      <c r="D12" s="19">
        <v>685</v>
      </c>
      <c r="E12" s="8">
        <f t="shared" si="0"/>
        <v>270</v>
      </c>
      <c r="F12" s="1">
        <f t="shared" si="0"/>
        <v>100</v>
      </c>
      <c r="G12" s="10">
        <f t="shared" si="1"/>
        <v>40</v>
      </c>
      <c r="H12" s="1"/>
      <c r="I12" s="9">
        <f>(D12-(E12*H2))/G12</f>
        <v>3.1358695652173934</v>
      </c>
      <c r="J12" s="1"/>
      <c r="K12" s="28">
        <f t="shared" si="2"/>
        <v>2822.2826086956538</v>
      </c>
    </row>
    <row r="13" spans="1:11" x14ac:dyDescent="0.25">
      <c r="A13" s="7"/>
      <c r="B13" s="1">
        <v>27</v>
      </c>
      <c r="C13" s="8">
        <v>12</v>
      </c>
      <c r="D13" s="19">
        <v>650</v>
      </c>
      <c r="E13" s="8">
        <f t="shared" si="0"/>
        <v>270</v>
      </c>
      <c r="F13" s="1">
        <f t="shared" si="0"/>
        <v>120</v>
      </c>
      <c r="G13" s="10">
        <f t="shared" si="1"/>
        <v>48</v>
      </c>
      <c r="H13" s="1"/>
      <c r="I13" s="9">
        <f>(D13-(E13*H2))/G13</f>
        <v>1.8840579710144947</v>
      </c>
      <c r="J13" s="1"/>
      <c r="K13" s="28">
        <f t="shared" si="2"/>
        <v>1695.6521739130453</v>
      </c>
    </row>
    <row r="14" spans="1:11" x14ac:dyDescent="0.25">
      <c r="A14" s="7" t="s">
        <v>14</v>
      </c>
      <c r="B14" s="1">
        <v>33</v>
      </c>
      <c r="C14" s="8">
        <v>30</v>
      </c>
      <c r="D14" s="19">
        <v>676</v>
      </c>
      <c r="E14" s="8">
        <f t="shared" si="0"/>
        <v>330</v>
      </c>
      <c r="F14" s="1">
        <f t="shared" si="0"/>
        <v>300</v>
      </c>
      <c r="G14" s="10">
        <f t="shared" si="1"/>
        <v>120</v>
      </c>
      <c r="H14" s="1"/>
      <c r="I14" s="9">
        <f>(D14-(E14*H3))/G14</f>
        <v>1.1317028985507249</v>
      </c>
      <c r="J14" s="1"/>
      <c r="K14" s="28">
        <f t="shared" si="2"/>
        <v>1018.5326086956525</v>
      </c>
    </row>
    <row r="15" spans="1:11" x14ac:dyDescent="0.25">
      <c r="A15" s="7" t="s">
        <v>14</v>
      </c>
      <c r="B15" s="1">
        <v>38</v>
      </c>
      <c r="C15" s="8">
        <v>19</v>
      </c>
      <c r="D15" s="19">
        <v>714</v>
      </c>
      <c r="E15" s="8">
        <f t="shared" si="0"/>
        <v>380</v>
      </c>
      <c r="F15" s="1">
        <f t="shared" si="0"/>
        <v>190</v>
      </c>
      <c r="G15" s="10">
        <f t="shared" si="1"/>
        <v>76</v>
      </c>
      <c r="H15" s="1"/>
      <c r="I15" s="9">
        <f>(D15-(E15*H3))/G15</f>
        <v>1.2099542334096118</v>
      </c>
      <c r="J15" s="1"/>
      <c r="K15" s="28">
        <f t="shared" si="2"/>
        <v>1088.9588100686506</v>
      </c>
    </row>
    <row r="16" spans="1:11" x14ac:dyDescent="0.25">
      <c r="A16" s="7" t="s">
        <v>14</v>
      </c>
      <c r="B16" s="1">
        <v>40</v>
      </c>
      <c r="C16" s="8">
        <v>14</v>
      </c>
      <c r="D16" s="19">
        <v>729</v>
      </c>
      <c r="E16" s="8">
        <f t="shared" si="0"/>
        <v>400</v>
      </c>
      <c r="F16" s="1">
        <f t="shared" si="0"/>
        <v>140</v>
      </c>
      <c r="G16" s="10">
        <f t="shared" si="1"/>
        <v>56</v>
      </c>
      <c r="H16" s="1"/>
      <c r="I16" s="9">
        <f>(D16-(E16*H3))/G16</f>
        <v>1.325310559006212</v>
      </c>
      <c r="J16" s="1"/>
      <c r="K16" s="28">
        <f t="shared" si="2"/>
        <v>1192.7795031055907</v>
      </c>
    </row>
    <row r="17" spans="1:11" hidden="1" x14ac:dyDescent="0.25">
      <c r="A17" s="17"/>
      <c r="B17" s="11"/>
      <c r="C17" s="11"/>
      <c r="D17" s="11"/>
      <c r="E17" s="11"/>
      <c r="F17" s="11"/>
      <c r="G17" s="11"/>
      <c r="H17" s="11"/>
      <c r="I17" s="11"/>
      <c r="J17" s="11"/>
      <c r="K17" s="12"/>
    </row>
    <row r="18" spans="1:11" x14ac:dyDescent="0.25">
      <c r="A18" s="32" t="s">
        <v>18</v>
      </c>
      <c r="B18" s="33"/>
      <c r="C18" s="33"/>
      <c r="D18" s="33"/>
      <c r="E18" s="33"/>
      <c r="F18" s="33"/>
      <c r="G18" s="33"/>
      <c r="H18" s="33"/>
      <c r="I18" s="33"/>
      <c r="J18" s="33"/>
      <c r="K18" s="34"/>
    </row>
    <row r="19" spans="1:11" x14ac:dyDescent="0.25">
      <c r="A19" s="35"/>
      <c r="K19" s="37"/>
    </row>
    <row r="20" spans="1:11" x14ac:dyDescent="0.25">
      <c r="A20" s="35"/>
      <c r="K20" s="37"/>
    </row>
    <row r="21" spans="1:11" x14ac:dyDescent="0.25">
      <c r="A21" s="38"/>
      <c r="B21" s="39"/>
      <c r="C21" s="39"/>
      <c r="D21" s="39"/>
      <c r="E21" s="39"/>
      <c r="F21" s="39"/>
      <c r="G21" s="39"/>
      <c r="H21" s="39"/>
      <c r="I21" s="39"/>
      <c r="J21" s="39"/>
      <c r="K21" s="40"/>
    </row>
  </sheetData>
  <sheetProtection algorithmName="SHA-512" hashValue="sHNhaLGaJjLjcHyAAPVU3kiog9T96Lz+F5Zh+LpNzw1x/yD+O+LSsK8kDrnAi0tUtCOWW4heOWP7PPkXlb8N1w==" saltValue="jUBOMZuX3A1HJ5fyCQfpfw==" spinCount="100000" sheet="1" objects="1" scenarios="1"/>
  <mergeCells count="2">
    <mergeCell ref="A7:K8"/>
    <mergeCell ref="A18:K1048576"/>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2</vt:i4>
      </vt:variant>
    </vt:vector>
  </HeadingPairs>
  <TitlesOfParts>
    <vt:vector size="3" baseType="lpstr">
      <vt:lpstr>Sheet1</vt:lpstr>
      <vt:lpstr>Chart1</vt:lpstr>
      <vt:lpstr>Chart2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Banks</dc:creator>
  <cp:lastModifiedBy>Tammy</cp:lastModifiedBy>
  <cp:lastPrinted>2022-06-06T14:38:11Z</cp:lastPrinted>
  <dcterms:created xsi:type="dcterms:W3CDTF">2022-05-18T10:04:05Z</dcterms:created>
  <dcterms:modified xsi:type="dcterms:W3CDTF">2022-11-28T13:50:28Z</dcterms:modified>
</cp:coreProperties>
</file>